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7400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<sst xmlns="http://schemas.openxmlformats.org/spreadsheetml/2006/main" count="68" uniqueCount="64">
  <si>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Date:</t>
  </si>
  <si>
    <t>Shipping Address:</t>
  </si>
  <si>
    <t>Billing Address:</t>
  </si>
  <si>
    <t>Email:</t>
  </si>
  <si>
    <t>Instructor:</t>
  </si>
  <si>
    <t>BOOKS:</t>
  </si>
  <si>
    <t>Workbook</t>
  </si>
  <si>
    <t>SOAP Notes</t>
  </si>
  <si>
    <t>WFR Class Notes</t>
  </si>
  <si>
    <t>WAFA Class Notes</t>
  </si>
  <si>
    <t>WFA Fold-Out Guide</t>
  </si>
  <si>
    <t>EQUIPMENT &amp; SUPPLIES:</t>
  </si>
  <si>
    <t>EQUIPMENT RENTAL:</t>
  </si>
  <si>
    <t>AED</t>
  </si>
  <si>
    <t>1cc Syringes (10)</t>
  </si>
  <si>
    <t>1cc Syringes (100)</t>
  </si>
  <si>
    <t>Adult Mannequins (5)</t>
  </si>
  <si>
    <t>Sharps Container</t>
  </si>
  <si>
    <t>Infant Mannequins (5)</t>
  </si>
  <si>
    <t>O2 Tank</t>
  </si>
  <si>
    <t>Saline Vial</t>
  </si>
  <si>
    <t>O2 Kit</t>
  </si>
  <si>
    <t>Gloves (Medium)</t>
  </si>
  <si>
    <t>Video Camera</t>
  </si>
  <si>
    <t>Gloves (Large)</t>
  </si>
  <si>
    <t>Projector</t>
  </si>
  <si>
    <t>Duct Tape</t>
  </si>
  <si>
    <t>Elastic Bandage</t>
  </si>
  <si>
    <t>Triangular Bandage</t>
  </si>
  <si>
    <t>Roller Gauze (Box of 12)</t>
  </si>
  <si>
    <t>Adhesive Tape</t>
  </si>
  <si>
    <t>Casualty Wax</t>
  </si>
  <si>
    <t>STUDENT PAPERWORK:</t>
  </si>
  <si>
    <t>Date order needs to be received:</t>
  </si>
  <si>
    <t>Shipping &amp; Handling (office use):</t>
  </si>
  <si>
    <t>Total (office use):</t>
  </si>
  <si>
    <t>Price</t>
  </si>
  <si>
    <t>Epi Kit (20 Students)</t>
  </si>
  <si>
    <t>Epi Ampule</t>
  </si>
  <si>
    <t>Qty</t>
  </si>
  <si>
    <t>Comments:</t>
  </si>
  <si>
    <t>Item Total</t>
  </si>
  <si>
    <t>Field Guide</t>
  </si>
  <si>
    <t>Biohazard bag (1g)</t>
  </si>
  <si>
    <t>This is not an invoice.</t>
  </si>
  <si>
    <t>WARM, 6th Edition</t>
  </si>
  <si>
    <r>
      <t xml:space="preserve">Subtotal </t>
    </r>
    <r>
      <rPr>
        <i/>
        <sz val="9"/>
        <rFont val="Calibri"/>
        <family val="2"/>
      </rPr>
      <t>(this is not an invoice)</t>
    </r>
    <r>
      <rPr>
        <sz val="9"/>
        <rFont val="Calibri"/>
        <family val="2"/>
      </rPr>
      <t>:</t>
    </r>
  </si>
  <si>
    <t>Outward Bound Text</t>
  </si>
  <si>
    <t>Blood Powder</t>
  </si>
  <si>
    <t>Grease Paint</t>
  </si>
  <si>
    <t>Charcoal powder</t>
  </si>
  <si>
    <t>Fastpacks &amp; Bp Cuffs</t>
  </si>
  <si>
    <t>Alcohol Pad</t>
  </si>
  <si>
    <t>Available on Instructor Log-in page</t>
  </si>
  <si>
    <t>WEMT/WALS Class Notes</t>
  </si>
  <si>
    <t>Type of Course:</t>
  </si>
  <si>
    <t>Start Date:</t>
  </si>
  <si>
    <t>End Date:</t>
  </si>
  <si>
    <t>Foam Splint</t>
  </si>
  <si>
    <t>All-Weather SOAP Notes</t>
  </si>
  <si>
    <t>Fed Ex Ground</t>
  </si>
  <si>
    <t>USPS Priority</t>
  </si>
  <si>
    <t>USPS Media Mail</t>
  </si>
  <si>
    <t>CHOOSE SHIPPING METHOD: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</si>
</sst>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u val="single"/>
      <sz val="10"/>
      <name val="Calibri"/>
      <family val="2"/>
    </font>
    <font>
      <b/>
      <sz val="10"/>
      <color indexed="60"/>
      <name val="Calibri"/>
      <family val="2"/>
    </font>
    <font>
      <sz val="9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5" tint="-0.24997000396251678"/>
      <name val="Calibri"/>
      <family val="2"/>
    </font>
    <font>
      <sz val="9"/>
      <color theme="1"/>
      <name val="Calibri"/>
      <family val="2"/>
    </font>
    <font>
      <b/>
      <i/>
      <u val="single"/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right"/>
    </xf>
    <xf numFmtId="14" fontId="53" fillId="33" borderId="0" xfId="0" applyNumberFormat="1" applyFont="1" applyFill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right"/>
    </xf>
    <xf numFmtId="0" fontId="54" fillId="0" borderId="0" xfId="0" applyFont="1" applyFill="1" applyAlignment="1">
      <alignment/>
    </xf>
    <xf numFmtId="0" fontId="55" fillId="0" borderId="0" xfId="0" applyFont="1" applyAlignment="1">
      <alignment/>
    </xf>
    <xf numFmtId="0" fontId="2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26" fillId="0" borderId="0" xfId="0" applyFont="1" applyAlignment="1">
      <alignment/>
    </xf>
    <xf numFmtId="1" fontId="26" fillId="33" borderId="0" xfId="0" applyNumberFormat="1" applyFont="1" applyFill="1" applyAlignment="1">
      <alignment horizontal="center"/>
    </xf>
    <xf numFmtId="7" fontId="52" fillId="0" borderId="0" xfId="44" applyNumberFormat="1" applyFont="1" applyAlignment="1">
      <alignment horizontal="left" indent="2"/>
    </xf>
    <xf numFmtId="164" fontId="52" fillId="0" borderId="0" xfId="0" applyNumberFormat="1" applyFont="1" applyAlignment="1">
      <alignment horizontal="left" indent="2"/>
    </xf>
    <xf numFmtId="0" fontId="56" fillId="0" borderId="0" xfId="0" applyFont="1" applyAlignment="1">
      <alignment/>
    </xf>
    <xf numFmtId="1" fontId="26" fillId="0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7" fontId="25" fillId="0" borderId="0" xfId="44" applyNumberFormat="1" applyFont="1" applyAlignment="1">
      <alignment horizontal="left" indent="2"/>
    </xf>
    <xf numFmtId="0" fontId="52" fillId="0" borderId="0" xfId="0" applyFont="1" applyAlignment="1">
      <alignment horizontal="left" indent="2"/>
    </xf>
    <xf numFmtId="1" fontId="52" fillId="33" borderId="0" xfId="0" applyNumberFormat="1" applyFont="1" applyFill="1" applyAlignment="1">
      <alignment horizontal="center"/>
    </xf>
    <xf numFmtId="0" fontId="26" fillId="0" borderId="0" xfId="0" applyFont="1" applyAlignment="1">
      <alignment horizontal="left"/>
    </xf>
    <xf numFmtId="1" fontId="57" fillId="33" borderId="0" xfId="0" applyNumberFormat="1" applyFont="1" applyFill="1" applyAlignment="1">
      <alignment vertical="center" wrapText="1"/>
    </xf>
    <xf numFmtId="1" fontId="52" fillId="33" borderId="0" xfId="0" applyNumberFormat="1" applyFont="1" applyFill="1" applyAlignment="1">
      <alignment/>
    </xf>
    <xf numFmtId="0" fontId="26" fillId="0" borderId="0" xfId="0" applyFont="1" applyFill="1" applyAlignment="1">
      <alignment horizontal="left"/>
    </xf>
    <xf numFmtId="1" fontId="26" fillId="33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right"/>
    </xf>
    <xf numFmtId="164" fontId="52" fillId="0" borderId="0" xfId="0" applyNumberFormat="1" applyFont="1" applyAlignment="1">
      <alignment horizontal="center"/>
    </xf>
    <xf numFmtId="164" fontId="52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58" fillId="0" borderId="0" xfId="0" applyFont="1" applyAlignment="1">
      <alignment/>
    </xf>
    <xf numFmtId="14" fontId="2" fillId="0" borderId="0" xfId="0" applyNumberFormat="1" applyFont="1" applyFill="1" applyAlignment="1">
      <alignment horizontal="center"/>
    </xf>
    <xf numFmtId="14" fontId="58" fillId="0" borderId="0" xfId="0" applyNumberFormat="1" applyFont="1" applyFill="1" applyBorder="1" applyAlignment="1">
      <alignment horizontal="center"/>
    </xf>
    <xf numFmtId="164" fontId="26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4" fontId="52" fillId="0" borderId="0" xfId="44" applyNumberFormat="1" applyFont="1" applyAlignment="1">
      <alignment/>
    </xf>
    <xf numFmtId="14" fontId="59" fillId="33" borderId="0" xfId="0" applyNumberFormat="1" applyFont="1" applyFill="1" applyAlignment="1">
      <alignment horizontal="center"/>
    </xf>
    <xf numFmtId="44" fontId="52" fillId="0" borderId="0" xfId="44" applyFont="1" applyAlignment="1">
      <alignment/>
    </xf>
    <xf numFmtId="0" fontId="60" fillId="0" borderId="0" xfId="0" applyFont="1" applyFill="1" applyAlignment="1">
      <alignment/>
    </xf>
    <xf numFmtId="0" fontId="51" fillId="0" borderId="0" xfId="0" applyFont="1" applyFill="1" applyAlignment="1">
      <alignment horizontal="left" vertical="top" wrapText="1"/>
    </xf>
    <xf numFmtId="0" fontId="51" fillId="0" borderId="0" xfId="0" applyFont="1" applyFill="1" applyAlignment="1">
      <alignment horizontal="right" vertical="top"/>
    </xf>
    <xf numFmtId="164" fontId="25" fillId="0" borderId="0" xfId="0" applyNumberFormat="1" applyFont="1" applyAlignment="1">
      <alignment wrapText="1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2" fillId="33" borderId="0" xfId="0" applyFont="1" applyFill="1" applyAlignment="1">
      <alignment/>
    </xf>
    <xf numFmtId="164" fontId="52" fillId="0" borderId="0" xfId="0" applyNumberFormat="1" applyFont="1" applyAlignment="1">
      <alignment horizontal="right"/>
    </xf>
    <xf numFmtId="7" fontId="52" fillId="0" borderId="0" xfId="44" applyNumberFormat="1" applyFont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1" fontId="58" fillId="0" borderId="0" xfId="0" applyNumberFormat="1" applyFont="1" applyFill="1" applyBorder="1" applyAlignment="1">
      <alignment horizontal="left"/>
    </xf>
    <xf numFmtId="14" fontId="33" fillId="0" borderId="0" xfId="0" applyNumberFormat="1" applyFont="1" applyFill="1" applyBorder="1" applyAlignment="1">
      <alignment horizontal="left"/>
    </xf>
    <xf numFmtId="14" fontId="53" fillId="0" borderId="0" xfId="0" applyNumberFormat="1" applyFont="1" applyFill="1" applyBorder="1" applyAlignment="1">
      <alignment horizontal="left"/>
    </xf>
    <xf numFmtId="0" fontId="58" fillId="0" borderId="0" xfId="0" applyFont="1" applyFill="1" applyBorder="1" applyAlignment="1">
      <alignment/>
    </xf>
    <xf numFmtId="1" fontId="58" fillId="0" borderId="0" xfId="0" applyNumberFormat="1" applyFont="1" applyFill="1" applyBorder="1" applyAlignment="1">
      <alignment/>
    </xf>
    <xf numFmtId="14" fontId="53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left"/>
    </xf>
    <xf numFmtId="14" fontId="33" fillId="33" borderId="0" xfId="0" applyNumberFormat="1" applyFont="1" applyFill="1" applyAlignment="1">
      <alignment horizontal="left"/>
    </xf>
    <xf numFmtId="0" fontId="61" fillId="33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52" fillId="33" borderId="0" xfId="0" applyFont="1" applyFill="1" applyAlignment="1">
      <alignment horizontal="left"/>
    </xf>
    <xf numFmtId="0" fontId="51" fillId="33" borderId="0" xfId="0" applyFont="1" applyFill="1" applyAlignment="1">
      <alignment horizontal="left" vertical="top" wrapText="1"/>
    </xf>
    <xf numFmtId="0" fontId="5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Layout" workbookViewId="0" topLeftCell="A18">
      <selection activeCell="D55" sqref="D55"/>
    </sheetView>
  </sheetViews>
  <sheetFormatPr defaultColWidth="9.140625" defaultRowHeight="15"/>
  <cols>
    <col min="1" max="1" width="9.7109375" style="2" customWidth="1"/>
    <col min="2" max="2" width="12.421875" style="2" customWidth="1"/>
    <col min="3" max="3" width="7.421875" style="2" customWidth="1"/>
    <col min="4" max="4" width="10.28125" style="2" customWidth="1"/>
    <col min="5" max="5" width="11.7109375" style="2" bestFit="1" customWidth="1"/>
    <col min="6" max="6" width="9.7109375" style="2" customWidth="1"/>
    <col min="7" max="7" width="10.57421875" style="2" customWidth="1"/>
    <col min="8" max="8" width="4.57421875" style="2" customWidth="1"/>
    <col min="9" max="9" width="4.8515625" style="2" customWidth="1"/>
    <col min="10" max="11" width="9.7109375" style="2" customWidth="1"/>
    <col min="12" max="16384" width="9.140625" style="2" customWidth="1"/>
  </cols>
  <sheetData>
    <row r="1" ht="12.75">
      <c r="A1" s="1"/>
    </row>
    <row r="2" spans="4:11" ht="12.75">
      <c r="D2" s="3" t="s">
        <v>4</v>
      </c>
      <c r="E2" s="65"/>
      <c r="F2" s="65"/>
      <c r="G2" s="65"/>
      <c r="J2" s="3" t="s">
        <v>0</v>
      </c>
      <c r="K2" s="4"/>
    </row>
    <row r="3" spans="1:3" ht="12.75">
      <c r="A3" s="5"/>
      <c r="B3" s="6"/>
      <c r="C3" s="6"/>
    </row>
    <row r="4" spans="1:8" ht="12.75">
      <c r="A4" s="5"/>
      <c r="B4" s="6"/>
      <c r="C4" s="6"/>
      <c r="D4" s="6"/>
      <c r="E4" s="16"/>
      <c r="H4" s="1" t="s">
        <v>2</v>
      </c>
    </row>
    <row r="5" spans="1:11" ht="12.75">
      <c r="A5" s="5"/>
      <c r="B5" s="6"/>
      <c r="C5" s="6"/>
      <c r="D5" s="6"/>
      <c r="E5" s="5"/>
      <c r="H5" s="63"/>
      <c r="I5" s="63"/>
      <c r="J5" s="63"/>
      <c r="K5" s="63"/>
    </row>
    <row r="6" spans="1:11" ht="12.75">
      <c r="A6" s="5"/>
      <c r="B6" s="6"/>
      <c r="C6" s="6"/>
      <c r="D6" s="6"/>
      <c r="E6" s="5"/>
      <c r="H6" s="63"/>
      <c r="I6" s="63"/>
      <c r="J6" s="63"/>
      <c r="K6" s="63"/>
    </row>
    <row r="7" spans="1:11" ht="12.75">
      <c r="A7" s="7"/>
      <c r="B7" s="6"/>
      <c r="C7" s="6"/>
      <c r="D7" s="6"/>
      <c r="E7" s="5"/>
      <c r="H7" s="63"/>
      <c r="I7" s="63"/>
      <c r="J7" s="63"/>
      <c r="K7" s="63"/>
    </row>
    <row r="8" spans="1:11" s="5" customFormat="1" ht="12.75">
      <c r="A8" s="7"/>
      <c r="B8" s="8"/>
      <c r="E8" s="7"/>
      <c r="G8" s="2"/>
      <c r="H8" s="63"/>
      <c r="I8" s="63"/>
      <c r="J8" s="63"/>
      <c r="K8" s="63"/>
    </row>
    <row r="9" spans="1:11" ht="12.75">
      <c r="A9" s="9" t="s">
        <v>5</v>
      </c>
      <c r="C9" s="10" t="s">
        <v>39</v>
      </c>
      <c r="D9" s="10" t="s">
        <v>36</v>
      </c>
      <c r="E9" s="11" t="s">
        <v>41</v>
      </c>
      <c r="G9" s="12" t="s">
        <v>3</v>
      </c>
      <c r="H9" s="63"/>
      <c r="I9" s="63"/>
      <c r="J9" s="63"/>
      <c r="K9" s="63"/>
    </row>
    <row r="10" spans="1:11" ht="12.75">
      <c r="A10" s="13" t="s">
        <v>45</v>
      </c>
      <c r="C10" s="14"/>
      <c r="D10" s="15">
        <f>IF(C10&gt;=50,21,IF(C10&gt;=25,21,IF(C10&gt;=0,22,0)))</f>
        <v>22</v>
      </c>
      <c r="E10" s="16">
        <f>C10*D10</f>
        <v>0</v>
      </c>
      <c r="F10" s="17"/>
      <c r="H10" s="44" t="s">
        <v>1</v>
      </c>
      <c r="I10" s="45"/>
      <c r="J10" s="45"/>
      <c r="K10" s="45"/>
    </row>
    <row r="11" spans="1:11" ht="12.75">
      <c r="A11" s="13" t="s">
        <v>6</v>
      </c>
      <c r="C11" s="14"/>
      <c r="D11" s="15">
        <f>IF(C11&gt;=62,6.46,IF(C11&gt;=0,7.6,0))</f>
        <v>7.6</v>
      </c>
      <c r="E11" s="16">
        <f aca="true" t="shared" si="0" ref="E11:E18">C11*D11</f>
        <v>0</v>
      </c>
      <c r="H11" s="63"/>
      <c r="I11" s="63"/>
      <c r="J11" s="63"/>
      <c r="K11" s="63"/>
    </row>
    <row r="12" spans="1:11" ht="12.75">
      <c r="A12" s="13" t="s">
        <v>7</v>
      </c>
      <c r="C12" s="14"/>
      <c r="D12" s="15">
        <f>IF(C12&gt;=125,2.4,IF(C12&gt;=60,2.55,IF(C12&gt;=40,2.7,IF(C12&gt;=0,3,0))))</f>
        <v>3</v>
      </c>
      <c r="E12" s="16">
        <f t="shared" si="0"/>
        <v>0</v>
      </c>
      <c r="H12" s="63"/>
      <c r="I12" s="63"/>
      <c r="J12" s="63"/>
      <c r="K12" s="63"/>
    </row>
    <row r="13" spans="1:11" ht="12.75">
      <c r="A13" s="13" t="s">
        <v>59</v>
      </c>
      <c r="C13" s="14"/>
      <c r="D13" s="15">
        <v>5.8</v>
      </c>
      <c r="E13" s="16">
        <f>C13*D13</f>
        <v>0</v>
      </c>
      <c r="F13" s="1"/>
      <c r="H13" s="58"/>
      <c r="I13" s="58"/>
      <c r="J13" s="58"/>
      <c r="K13" s="58"/>
    </row>
    <row r="14" spans="1:11" ht="12.75">
      <c r="A14" s="13" t="s">
        <v>8</v>
      </c>
      <c r="C14" s="14"/>
      <c r="D14" s="15">
        <f>IF(C14&gt;=92,6.59,IF(C14&gt;=46,6.98,IF(C14&gt;=0,7.75,0)))</f>
        <v>7.75</v>
      </c>
      <c r="E14" s="16">
        <f t="shared" si="0"/>
        <v>0</v>
      </c>
      <c r="H14" s="63"/>
      <c r="I14" s="63"/>
      <c r="J14" s="63"/>
      <c r="K14" s="63"/>
    </row>
    <row r="15" spans="1:11" ht="12.75">
      <c r="A15" s="13" t="s">
        <v>9</v>
      </c>
      <c r="C15" s="14"/>
      <c r="D15" s="15">
        <f>IF(C15&gt;=90,5.36,IF(C15&gt;=45,5.67,IF(C15&gt;=0,6.3,0)))</f>
        <v>6.3</v>
      </c>
      <c r="E15" s="16">
        <f t="shared" si="0"/>
        <v>0</v>
      </c>
      <c r="H15" s="63"/>
      <c r="I15" s="63"/>
      <c r="J15" s="63"/>
      <c r="K15" s="63"/>
    </row>
    <row r="16" spans="1:11" ht="12.75">
      <c r="A16" s="13" t="s">
        <v>54</v>
      </c>
      <c r="C16" s="14"/>
      <c r="D16" s="15">
        <v>8.95</v>
      </c>
      <c r="E16" s="16">
        <f t="shared" si="0"/>
        <v>0</v>
      </c>
      <c r="G16" s="12" t="s">
        <v>3</v>
      </c>
      <c r="H16" s="63"/>
      <c r="I16" s="63"/>
      <c r="J16" s="63"/>
      <c r="K16" s="63"/>
    </row>
    <row r="17" spans="1:5" ht="12.75">
      <c r="A17" s="2" t="s">
        <v>10</v>
      </c>
      <c r="C17" s="14"/>
      <c r="D17" s="15">
        <f>IF(C17&gt;=75,4.68,IF(C17&gt;=50,4.95,IF(C17&gt;=25,5.23,IF(C17&gt;=0,5.5,0))))</f>
        <v>5.5</v>
      </c>
      <c r="E17" s="16">
        <f t="shared" si="0"/>
        <v>0</v>
      </c>
    </row>
    <row r="18" spans="1:5" ht="12.75">
      <c r="A18" s="13" t="s">
        <v>47</v>
      </c>
      <c r="C18" s="14"/>
      <c r="D18" s="15">
        <f>IF(C18&gt;=100,7.98,IF(C18&gt;=0,10,0))</f>
        <v>10</v>
      </c>
      <c r="E18" s="16">
        <f t="shared" si="0"/>
        <v>0</v>
      </c>
    </row>
    <row r="19" spans="1:6" ht="12.75">
      <c r="A19" s="13" t="s">
        <v>42</v>
      </c>
      <c r="C19" s="14"/>
      <c r="D19" s="15">
        <f>IF(C19&gt;=72,9,IF(C19&gt;=0,11,0))</f>
        <v>11</v>
      </c>
      <c r="E19" s="16">
        <f>C19*D19</f>
        <v>0</v>
      </c>
      <c r="F19" s="1" t="s">
        <v>44</v>
      </c>
    </row>
    <row r="20" spans="1:5" ht="12.75">
      <c r="A20" s="13"/>
      <c r="C20" s="18"/>
      <c r="D20" s="15"/>
      <c r="E20" s="16"/>
    </row>
    <row r="21" spans="1:11" ht="12.75">
      <c r="A21" s="19" t="s">
        <v>11</v>
      </c>
      <c r="B21" s="10"/>
      <c r="C21" s="10"/>
      <c r="D21" s="20"/>
      <c r="E21" s="21"/>
      <c r="F21" s="19" t="s">
        <v>12</v>
      </c>
      <c r="I21" s="10" t="s">
        <v>39</v>
      </c>
      <c r="J21" s="10" t="s">
        <v>36</v>
      </c>
      <c r="K21" s="11" t="s">
        <v>41</v>
      </c>
    </row>
    <row r="22" spans="1:11" ht="12.75">
      <c r="A22" s="13" t="s">
        <v>37</v>
      </c>
      <c r="C22" s="22"/>
      <c r="D22" s="48">
        <v>25</v>
      </c>
      <c r="E22" s="15">
        <f>C22*D22</f>
        <v>0</v>
      </c>
      <c r="F22" s="23" t="s">
        <v>13</v>
      </c>
      <c r="I22" s="24"/>
      <c r="J22" s="15">
        <v>20</v>
      </c>
      <c r="K22" s="15">
        <f>I22*J22</f>
        <v>0</v>
      </c>
    </row>
    <row r="23" spans="1:11" ht="12.75">
      <c r="A23" s="13" t="s">
        <v>14</v>
      </c>
      <c r="C23" s="22"/>
      <c r="D23" s="48">
        <v>7.5</v>
      </c>
      <c r="E23" s="15">
        <f aca="true" t="shared" si="1" ref="E23:E41">C23*D23</f>
        <v>0</v>
      </c>
      <c r="F23" s="23" t="s">
        <v>51</v>
      </c>
      <c r="I23" s="25"/>
      <c r="J23" s="15">
        <v>15</v>
      </c>
      <c r="K23" s="15">
        <f aca="true" t="shared" si="2" ref="K23:K29">I23*J23</f>
        <v>0</v>
      </c>
    </row>
    <row r="24" spans="1:11" ht="12.75">
      <c r="A24" s="13" t="s">
        <v>15</v>
      </c>
      <c r="C24" s="22"/>
      <c r="D24" s="48">
        <v>29.95</v>
      </c>
      <c r="E24" s="15">
        <f t="shared" si="1"/>
        <v>0</v>
      </c>
      <c r="F24" s="23" t="s">
        <v>16</v>
      </c>
      <c r="I24" s="25"/>
      <c r="J24" s="15">
        <v>45</v>
      </c>
      <c r="K24" s="15">
        <f t="shared" si="2"/>
        <v>0</v>
      </c>
    </row>
    <row r="25" spans="1:11" ht="12.75">
      <c r="A25" s="13" t="s">
        <v>17</v>
      </c>
      <c r="C25" s="22"/>
      <c r="D25" s="48">
        <v>4.95</v>
      </c>
      <c r="E25" s="15">
        <f t="shared" si="1"/>
        <v>0</v>
      </c>
      <c r="F25" s="23" t="s">
        <v>18</v>
      </c>
      <c r="I25" s="25"/>
      <c r="J25" s="15">
        <v>45</v>
      </c>
      <c r="K25" s="15">
        <f t="shared" si="2"/>
        <v>0</v>
      </c>
    </row>
    <row r="26" spans="1:11" ht="12.75">
      <c r="A26" s="13" t="s">
        <v>38</v>
      </c>
      <c r="C26" s="22"/>
      <c r="D26" s="48">
        <v>3</v>
      </c>
      <c r="E26" s="15">
        <f t="shared" si="1"/>
        <v>0</v>
      </c>
      <c r="F26" s="23" t="s">
        <v>19</v>
      </c>
      <c r="I26" s="25"/>
      <c r="J26" s="15">
        <v>10</v>
      </c>
      <c r="K26" s="15">
        <f t="shared" si="2"/>
        <v>0</v>
      </c>
    </row>
    <row r="27" spans="1:11" ht="12.75">
      <c r="A27" s="13" t="s">
        <v>20</v>
      </c>
      <c r="C27" s="22"/>
      <c r="D27" s="48">
        <v>1.5</v>
      </c>
      <c r="E27" s="15">
        <f t="shared" si="1"/>
        <v>0</v>
      </c>
      <c r="F27" s="23" t="s">
        <v>21</v>
      </c>
      <c r="I27" s="25"/>
      <c r="J27" s="15">
        <v>10</v>
      </c>
      <c r="K27" s="15">
        <f t="shared" si="2"/>
        <v>0</v>
      </c>
    </row>
    <row r="28" spans="1:11" ht="12.75">
      <c r="A28" s="13" t="s">
        <v>43</v>
      </c>
      <c r="C28" s="22"/>
      <c r="D28" s="48">
        <v>0.1</v>
      </c>
      <c r="E28" s="15">
        <f t="shared" si="1"/>
        <v>0</v>
      </c>
      <c r="F28" s="26" t="s">
        <v>23</v>
      </c>
      <c r="I28" s="27"/>
      <c r="J28" s="15">
        <v>20</v>
      </c>
      <c r="K28" s="15">
        <f t="shared" si="2"/>
        <v>0</v>
      </c>
    </row>
    <row r="29" spans="1:11" ht="12.75">
      <c r="A29" s="13" t="s">
        <v>52</v>
      </c>
      <c r="C29" s="22"/>
      <c r="D29" s="48">
        <v>0.1</v>
      </c>
      <c r="E29" s="15">
        <f t="shared" si="1"/>
        <v>0</v>
      </c>
      <c r="F29" s="26" t="s">
        <v>25</v>
      </c>
      <c r="I29" s="25"/>
      <c r="J29" s="15">
        <v>40</v>
      </c>
      <c r="K29" s="15">
        <f t="shared" si="2"/>
        <v>0</v>
      </c>
    </row>
    <row r="30" spans="1:10" ht="12.75">
      <c r="A30" s="13" t="s">
        <v>22</v>
      </c>
      <c r="C30" s="22"/>
      <c r="D30" s="48">
        <v>7.75</v>
      </c>
      <c r="E30" s="15">
        <f>C30*D30</f>
        <v>0</v>
      </c>
      <c r="G30" s="28"/>
      <c r="H30" s="5"/>
      <c r="I30" s="5"/>
      <c r="J30" s="5"/>
    </row>
    <row r="31" spans="1:10" ht="12.75">
      <c r="A31" s="13" t="s">
        <v>24</v>
      </c>
      <c r="C31" s="22"/>
      <c r="D31" s="48">
        <v>7.75</v>
      </c>
      <c r="E31" s="15">
        <f>C31*D31</f>
        <v>0</v>
      </c>
      <c r="G31" s="28"/>
      <c r="H31" s="5"/>
      <c r="I31" s="5"/>
      <c r="J31" s="5"/>
    </row>
    <row r="32" spans="1:10" ht="12.75">
      <c r="A32" s="13" t="s">
        <v>26</v>
      </c>
      <c r="C32" s="22"/>
      <c r="D32" s="48">
        <v>7</v>
      </c>
      <c r="E32" s="15">
        <f>C32*D32</f>
        <v>0</v>
      </c>
      <c r="G32" s="28"/>
      <c r="H32" s="5"/>
      <c r="I32" s="5"/>
      <c r="J32" s="5"/>
    </row>
    <row r="33" spans="1:10" ht="12.75">
      <c r="A33" s="13" t="s">
        <v>58</v>
      </c>
      <c r="C33" s="22"/>
      <c r="D33" s="48">
        <v>7.75</v>
      </c>
      <c r="E33" s="15">
        <f>C33*D33</f>
        <v>0</v>
      </c>
      <c r="G33" s="28"/>
      <c r="H33" s="5"/>
      <c r="I33" s="5"/>
      <c r="J33" s="5"/>
    </row>
    <row r="34" spans="1:10" ht="12.75">
      <c r="A34" s="13" t="s">
        <v>27</v>
      </c>
      <c r="C34" s="22"/>
      <c r="D34" s="48">
        <v>3</v>
      </c>
      <c r="E34" s="15">
        <f t="shared" si="1"/>
        <v>0</v>
      </c>
      <c r="G34" s="28"/>
      <c r="H34" s="5"/>
      <c r="I34" s="5"/>
      <c r="J34" s="5"/>
    </row>
    <row r="35" spans="1:10" ht="12.75">
      <c r="A35" s="13" t="s">
        <v>28</v>
      </c>
      <c r="C35" s="22"/>
      <c r="D35" s="48">
        <v>1.5</v>
      </c>
      <c r="E35" s="15">
        <f t="shared" si="1"/>
        <v>0</v>
      </c>
      <c r="G35" s="28"/>
      <c r="H35" s="5"/>
      <c r="I35" s="5"/>
      <c r="J35" s="5"/>
    </row>
    <row r="36" spans="1:10" ht="12.75">
      <c r="A36" s="13" t="s">
        <v>29</v>
      </c>
      <c r="C36" s="22"/>
      <c r="D36" s="48">
        <v>12.6</v>
      </c>
      <c r="E36" s="15">
        <f t="shared" si="1"/>
        <v>0</v>
      </c>
      <c r="G36" s="28"/>
      <c r="H36" s="5"/>
      <c r="I36" s="5"/>
      <c r="J36" s="5"/>
    </row>
    <row r="37" spans="1:10" ht="12.75">
      <c r="A37" s="13" t="s">
        <v>30</v>
      </c>
      <c r="C37" s="22"/>
      <c r="D37" s="48">
        <v>1.5</v>
      </c>
      <c r="E37" s="15">
        <f t="shared" si="1"/>
        <v>0</v>
      </c>
      <c r="G37" s="28"/>
      <c r="H37" s="5"/>
      <c r="I37" s="5"/>
      <c r="J37" s="5"/>
    </row>
    <row r="38" spans="1:10" ht="12.75">
      <c r="A38" s="13" t="s">
        <v>31</v>
      </c>
      <c r="C38" s="22"/>
      <c r="D38" s="48">
        <v>14.35</v>
      </c>
      <c r="E38" s="15">
        <f t="shared" si="1"/>
        <v>0</v>
      </c>
      <c r="G38" s="28"/>
      <c r="H38" s="5"/>
      <c r="I38" s="5"/>
      <c r="J38" s="5"/>
    </row>
    <row r="39" spans="1:10" ht="12.75">
      <c r="A39" s="13" t="s">
        <v>48</v>
      </c>
      <c r="C39" s="46"/>
      <c r="D39" s="47">
        <v>17</v>
      </c>
      <c r="E39" s="15">
        <f t="shared" si="1"/>
        <v>0</v>
      </c>
      <c r="G39" s="28"/>
      <c r="H39" s="5"/>
      <c r="I39" s="5"/>
      <c r="J39" s="5"/>
    </row>
    <row r="40" spans="1:10" ht="12.75">
      <c r="A40" s="13" t="s">
        <v>49</v>
      </c>
      <c r="C40" s="46"/>
      <c r="D40" s="47">
        <v>7</v>
      </c>
      <c r="E40" s="15">
        <f t="shared" si="1"/>
        <v>0</v>
      </c>
      <c r="G40" s="28"/>
      <c r="H40" s="5"/>
      <c r="I40" s="5"/>
      <c r="J40" s="5"/>
    </row>
    <row r="41" spans="1:10" ht="12.75">
      <c r="A41" s="13" t="s">
        <v>50</v>
      </c>
      <c r="C41" s="46"/>
      <c r="D41" s="47">
        <v>5.5</v>
      </c>
      <c r="E41" s="15">
        <f t="shared" si="1"/>
        <v>0</v>
      </c>
      <c r="G41" s="28"/>
      <c r="H41" s="5"/>
      <c r="I41" s="5"/>
      <c r="J41" s="5"/>
    </row>
    <row r="42" spans="4:6" ht="12.75">
      <c r="D42" s="30"/>
      <c r="E42" s="31"/>
      <c r="F42" s="5"/>
    </row>
    <row r="43" spans="4:10" ht="15" customHeight="1">
      <c r="D43" s="31" t="s">
        <v>55</v>
      </c>
      <c r="E43" s="56"/>
      <c r="F43" s="61" t="s">
        <v>63</v>
      </c>
      <c r="G43" s="61"/>
      <c r="H43" s="62"/>
      <c r="I43" s="60"/>
      <c r="J43" s="59" t="s">
        <v>60</v>
      </c>
    </row>
    <row r="44" spans="4:10" ht="12.75">
      <c r="D44" s="31" t="s">
        <v>56</v>
      </c>
      <c r="E44" s="57"/>
      <c r="G44" s="28"/>
      <c r="H44" s="5"/>
      <c r="I44" s="60"/>
      <c r="J44" s="59" t="s">
        <v>61</v>
      </c>
    </row>
    <row r="45" spans="4:11" s="32" customFormat="1" ht="12.75">
      <c r="D45" s="31" t="s">
        <v>57</v>
      </c>
      <c r="E45" s="57"/>
      <c r="F45" s="2"/>
      <c r="G45" s="28"/>
      <c r="H45" s="5"/>
      <c r="I45" s="60"/>
      <c r="J45" s="59" t="s">
        <v>62</v>
      </c>
      <c r="K45" s="2"/>
    </row>
    <row r="46" spans="4:11" s="32" customFormat="1" ht="12.75" customHeight="1">
      <c r="D46" s="31"/>
      <c r="E46" s="49"/>
      <c r="F46" s="50"/>
      <c r="G46" s="50"/>
      <c r="H46" s="54"/>
      <c r="I46" s="54"/>
      <c r="J46" s="5"/>
      <c r="K46" s="2"/>
    </row>
    <row r="47" spans="1:11" s="32" customFormat="1" ht="12.75">
      <c r="A47" s="19" t="s">
        <v>32</v>
      </c>
      <c r="B47" s="13"/>
      <c r="C47" s="29"/>
      <c r="D47" s="31"/>
      <c r="H47" s="54"/>
      <c r="I47" s="54"/>
      <c r="J47" s="5"/>
      <c r="K47" s="2"/>
    </row>
    <row r="48" spans="1:11" s="32" customFormat="1" ht="12.75">
      <c r="A48" s="32" t="s">
        <v>53</v>
      </c>
      <c r="D48" s="31"/>
      <c r="H48" s="53"/>
      <c r="I48" s="53"/>
      <c r="J48" s="5"/>
      <c r="K48" s="2"/>
    </row>
    <row r="49" spans="4:11" s="32" customFormat="1" ht="12.75">
      <c r="D49" s="31"/>
      <c r="H49" s="55"/>
      <c r="I49" s="55"/>
      <c r="J49" s="52"/>
      <c r="K49" s="52"/>
    </row>
    <row r="50" spans="4:11" s="32" customFormat="1" ht="12.75">
      <c r="D50" s="31"/>
      <c r="E50" s="51"/>
      <c r="F50" s="52"/>
      <c r="G50" s="52"/>
      <c r="H50" s="55"/>
      <c r="I50" s="55"/>
      <c r="J50" s="52"/>
      <c r="K50" s="52"/>
    </row>
    <row r="51" spans="4:11" s="32" customFormat="1" ht="12.75">
      <c r="D51" s="31"/>
      <c r="E51" s="33"/>
      <c r="F51" s="34"/>
      <c r="G51" s="34"/>
      <c r="H51" s="34"/>
      <c r="I51" s="34"/>
      <c r="J51" s="34"/>
      <c r="K51" s="34"/>
    </row>
    <row r="52" spans="2:11" ht="12.75">
      <c r="B52" s="35"/>
      <c r="C52" s="36" t="s">
        <v>46</v>
      </c>
      <c r="D52" s="37">
        <f>SUM(E10:E19,E22:E41,K22:K29)</f>
        <v>0</v>
      </c>
      <c r="E52" s="29"/>
      <c r="J52" s="3" t="s">
        <v>33</v>
      </c>
      <c r="K52" s="38"/>
    </row>
    <row r="53" spans="2:11" ht="12.75">
      <c r="B53" s="30"/>
      <c r="C53" s="36" t="s">
        <v>34</v>
      </c>
      <c r="D53" s="39">
        <v>0</v>
      </c>
      <c r="E53" s="40">
        <f>IF(D53&lt;1,0,5)</f>
        <v>0</v>
      </c>
      <c r="F53" s="41"/>
      <c r="G53" s="42" t="s">
        <v>40</v>
      </c>
      <c r="H53" s="64"/>
      <c r="I53" s="64"/>
      <c r="J53" s="64"/>
      <c r="K53" s="64"/>
    </row>
    <row r="54" spans="2:11" ht="12.75">
      <c r="B54" s="43"/>
      <c r="C54" s="36" t="s">
        <v>35</v>
      </c>
      <c r="D54" s="37">
        <f>D52+D53+E53</f>
        <v>0</v>
      </c>
      <c r="E54" s="5"/>
      <c r="F54" s="41"/>
      <c r="G54" s="41"/>
      <c r="H54" s="64"/>
      <c r="I54" s="64"/>
      <c r="J54" s="64"/>
      <c r="K54" s="64"/>
    </row>
    <row r="55" spans="8:11" ht="12.75">
      <c r="H55" s="64"/>
      <c r="I55" s="64"/>
      <c r="J55" s="64"/>
      <c r="K55" s="64"/>
    </row>
  </sheetData>
  <sheetProtection/>
  <mergeCells count="13">
    <mergeCell ref="H8:K8"/>
    <mergeCell ref="H9:K9"/>
    <mergeCell ref="H11:K11"/>
    <mergeCell ref="F43:H43"/>
    <mergeCell ref="H12:K12"/>
    <mergeCell ref="H14:K14"/>
    <mergeCell ref="H53:K55"/>
    <mergeCell ref="E2:G2"/>
    <mergeCell ref="H5:K5"/>
    <mergeCell ref="H6:K6"/>
    <mergeCell ref="H15:K15"/>
    <mergeCell ref="H16:K16"/>
    <mergeCell ref="H7:K7"/>
  </mergeCells>
  <printOptions/>
  <pageMargins left="0.25" right="0.25" top="0.75" bottom="0.75" header="0.3" footer="0.3"/>
  <pageSetup horizontalDpi="600" verticalDpi="600" orientation="portrait" r:id="rId2"/>
  <headerFooter>
    <oddHeader>&amp;L&amp;G&amp;C&amp;"Century Gothic,Bold"&amp;14 2017 I/S Order Form</oddHeader>
    <oddFooter>&amp;RRev 17.09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Wilderness Medical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</dc:creator>
  <cp:keywords/>
  <dc:description/>
  <cp:lastModifiedBy>Stephanie</cp:lastModifiedBy>
  <cp:lastPrinted>2017-02-17T14:26:05Z</cp:lastPrinted>
  <dcterms:created xsi:type="dcterms:W3CDTF">2011-10-05T14:41:15Z</dcterms:created>
  <dcterms:modified xsi:type="dcterms:W3CDTF">2017-11-20T14:55:29Z</dcterms:modified>
  <cp:category/>
  <cp:version/>
  <cp:contentType/>
  <cp:contentStatus/>
</cp:coreProperties>
</file>